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9\สขร.1\"/>
    </mc:Choice>
  </mc:AlternateContent>
  <xr:revisionPtr revIDLastSave="0" documentId="13_ncr:1_{A1C5FA90-FF67-4E35-A2D4-D5CE544BA243}" xr6:coauthVersionLast="47" xr6:coauthVersionMax="47" xr10:uidLastSave="{00000000-0000-0000-0000-000000000000}"/>
  <bookViews>
    <workbookView xWindow="-120" yWindow="-120" windowWidth="29040" windowHeight="15720" activeTab="1" xr2:uid="{3939A894-60CD-431E-ABD2-7E8D5FE0331E}"/>
  </bookViews>
  <sheets>
    <sheet name="สรุปผล" sheetId="5" r:id="rId1"/>
    <sheet name="งบหน้าสรุป" sheetId="7" r:id="rId2"/>
  </sheets>
  <definedNames>
    <definedName name="_xlnm.Print_Titles" localSheetId="0">สรุปผล!$3:$3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7" l="1"/>
  <c r="E9" i="7"/>
  <c r="D9" i="7"/>
  <c r="D10" i="7" s="1"/>
  <c r="F39" i="5"/>
  <c r="D39" i="5"/>
  <c r="C39" i="5"/>
  <c r="C10" i="7"/>
  <c r="F10" i="7"/>
  <c r="E10" i="7"/>
  <c r="H9" i="7" l="1"/>
  <c r="H10" i="7" s="1"/>
  <c r="K33" i="5"/>
  <c r="F33" i="5"/>
  <c r="D33" i="5"/>
  <c r="C33" i="5"/>
  <c r="G15" i="5"/>
  <c r="G14" i="5"/>
  <c r="G13" i="5"/>
  <c r="G12" i="5"/>
  <c r="G11" i="5"/>
  <c r="G10" i="5"/>
  <c r="G9" i="5"/>
  <c r="G16" i="5"/>
  <c r="G8" i="5"/>
  <c r="G7" i="5"/>
  <c r="G6" i="5"/>
  <c r="G5" i="5"/>
  <c r="G4" i="5"/>
  <c r="G33" i="5" l="1"/>
</calcChain>
</file>

<file path=xl/sharedStrings.xml><?xml version="1.0" encoding="utf-8"?>
<sst xmlns="http://schemas.openxmlformats.org/spreadsheetml/2006/main" count="109" uniqueCount="76">
  <si>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</si>
  <si>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</si>
  <si>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</si>
  <si>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ราคากลาง (บาท)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</si>
  <si>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</si>
  <si>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</si>
  <si>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</si>
  <si>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</si>
  <si>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</si>
  <si>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เฉพาะเจาะจง</t>
  </si>
  <si>
    <t>เลขที่และวันที่ของสัญญา หรือ ข้อตกลงในการซื้อหรือจ้าง</t>
  </si>
  <si>
    <t>นายสำราญ  จันทาสูงเนิน  7,500.00 บาท</t>
  </si>
  <si>
    <t>นายชนะพงศ์  สอนกลาง    7,500.00 บาท</t>
  </si>
  <si>
    <t>นายบุญถม  โพธิ์ชัยเลิศ  7,500.00 บาท</t>
  </si>
  <si>
    <t>นางบรรจง  สัตยโส        8,000.00 บาท</t>
  </si>
  <si>
    <t>นางสาวนิตยา  ดงสา      8,000.00 บาท</t>
  </si>
  <si>
    <t>นายฉลอง  มั่นคง            7,500.00 บาท</t>
  </si>
  <si>
    <t>นายสมรส  ทุมมา                    6,000.00 บาท</t>
  </si>
  <si>
    <t xml:space="preserve">       วงเงินที่จะซื้อ         หรือจ้าง (บาท)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</si>
  <si>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</si>
  <si>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</si>
  <si>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</si>
  <si>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</si>
  <si>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</si>
  <si>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</si>
  <si>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</si>
  <si>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</si>
  <si>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</si>
  <si>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</si>
  <si>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</si>
  <si>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</si>
  <si>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</si>
  <si>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</si>
  <si>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</si>
  <si>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</si>
  <si>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</si>
  <si>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</si>
  <si>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(นางพิชญาอร  คูตระกูล)</t>
  </si>
  <si>
    <t>(นางธิดารัตน์  สวามิชัย)</t>
  </si>
  <si>
    <t>(นายอภินันท์  มโนรมย์)</t>
  </si>
  <si>
    <t>ผู้อำนวยการกองการศึกษาฯ  รักษาราชการแทน</t>
  </si>
  <si>
    <t>ปลัดองค์การบริหารส่วนตำบลดอนมัน</t>
  </si>
  <si>
    <t>นายกองค์การบริหารส่วนตำบลดอนมัน</t>
  </si>
  <si>
    <t>ผู้อำนวยการกองคลัง</t>
  </si>
  <si>
    <t>สรุปผลการดำเนินการจัดซื้อจัดจ้าง  ประจำเดือนเมษายน  2569  ปีงบประมาณ พ.ศ.2569</t>
  </si>
  <si>
    <t>จ้างเหมาทำป้ายไวนิล โครงการอบรมพฒนาคุณภาพชีวิตผู้สูงอายุฯ</t>
  </si>
  <si>
    <t>ใบสั่งจ้าง                เลขที่ 83/2569      วันที่  3 เม.ย. 2569</t>
  </si>
  <si>
    <t>จ้างเหมาเครื่องเสียง โครงการอบรมพฒนาคุณภาพชีวิตผู้สูงอายุฯ</t>
  </si>
  <si>
    <t xml:space="preserve">   นายเสกสันต์  นาเมืองรักษ์   4,000.00 บาท</t>
  </si>
  <si>
    <t>เพชรราชันย์                 2,160.00 บาท</t>
  </si>
  <si>
    <t>ใบสั่งจ้าง                 เลขที่  84/2569     วันที่ 3 เม.ย. 2569</t>
  </si>
  <si>
    <t>จ้างเหมาจัดทำป้ายป้องกันและลดอุบัติเหตุทางถนนช่วงเทศกาลสงกรานต์</t>
  </si>
  <si>
    <t>เพชรราชันย์                 7,700.00 บาท</t>
  </si>
  <si>
    <t>ใบสั่งจ้าง                เลขที่  85/2569      วันที่ 8 เม.ย. 2569</t>
  </si>
  <si>
    <t>บจ.คิงส์ยนต์                 1,814.72  บาท</t>
  </si>
  <si>
    <t>ใบสั่งจ้าง                เลขที่ 86/2569      วันที่ 23 เม.ย. 2569</t>
  </si>
  <si>
    <t>จ้างบำรุงรักษาและซ่อมแซมรถเก็บขยะ ทะเบียน 90-8047</t>
  </si>
  <si>
    <t>จ้างบำรุงรักษาและซ่อมแซมรถยนต์ส่วนกลาง                     ทะเบียน  ขร 2388</t>
  </si>
  <si>
    <t>ใบสั่งจ้าง               เลขที่ 87/2569      วันที่ 28 เม.ย. 2569</t>
  </si>
  <si>
    <t>จ้างเหมาบริการเก็บขยะ  ประจำเดือน พ.ค. 69</t>
  </si>
  <si>
    <t>ใบสั่งจ้าง              เลขที่ 88/2569      วันที่ 30 เม.ย. 2569</t>
  </si>
  <si>
    <t xml:space="preserve"> ใบสั่งจ้าง             เลขที่ 89/2569      วันที่ 30 เม.ย. 2569</t>
  </si>
  <si>
    <t>ใบสั่งจ้าง              เลขที่ 90/2569      วันที่ 30 เม.ย. 2569</t>
  </si>
  <si>
    <t>จ้างเหมาบริการขับรถบรรทุกขยะ ประจำเดือน พ.ค. 69</t>
  </si>
  <si>
    <t>ใบสั่งจ้าง              เลขที่ 91/2569      วันที่ 30 เม.ย. 2569</t>
  </si>
  <si>
    <t>จ้างเหมาดูแลสวน ประจำเดือน พ.ค. 69</t>
  </si>
  <si>
    <t xml:space="preserve"> ใบสั่งจ้าง             เลขที่ 92/2569      วันที่ 30 เม.ย. 2569</t>
  </si>
  <si>
    <t>จ้างเหมาทำความสะอาดสำนักงาน ประจำเดือน พ.ค. 69</t>
  </si>
  <si>
    <t>ใบสั่งจ้าง              เลขที่ 93/2569      วันที่ 30 เม.ย. 2569</t>
  </si>
  <si>
    <t>ใบสั่งจ้าง              เลขที่ 94/2569      วันที่ 30 เม.ย. 2569</t>
  </si>
  <si>
    <t>จัดซื้อวัสดุเชื้อเพลิงและหล่อลื่น  ประจำเดือน เม.ย. 69</t>
  </si>
  <si>
    <t xml:space="preserve"> ปั้มรวงทอง                      11,206.50 บาท</t>
  </si>
  <si>
    <t>สัญญาซื้อขาย     เลขที่ 8/2569         วันที่ 1 เม.ย. 2569</t>
  </si>
  <si>
    <t>บจ.โตโยต้า ทองรวยสีมา       6,455.86 บาท</t>
  </si>
  <si>
    <t>งบหน้าสรุปผลการจัดซื้อจัดจ้าง  ประจำเดือนเมษายน 2569  ปีงบประมาณ พ.ศ. 2569</t>
  </si>
  <si>
    <t>ได้นำข้อมูลเกี่ยวกับการจัดซื้อจัดจ้างตามแบบ สขร.1 ประจำเดือน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</si>
</sst>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  <font>
      <sz val="14"/>
      <color theme="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87" fontId="3" fillId="0" borderId="3" xfId="1" applyNumberFormat="1" applyFont="1" applyBorder="1" applyAlignment="1">
      <alignment horizontal="center"/>
    </xf>
    <xf numFmtId="43" fontId="3" fillId="0" borderId="3" xfId="1" applyFont="1" applyBorder="1"/>
    <xf numFmtId="0" fontId="3" fillId="0" borderId="4" xfId="0" applyFont="1" applyBorder="1"/>
    <xf numFmtId="43" fontId="3" fillId="0" borderId="5" xfId="1" applyFont="1" applyBorder="1"/>
    <xf numFmtId="0" fontId="3" fillId="0" borderId="6" xfId="0" applyFont="1" applyBorder="1"/>
    <xf numFmtId="43" fontId="3" fillId="0" borderId="0" xfId="1" applyFont="1" applyBorder="1"/>
    <xf numFmtId="0" fontId="3" fillId="0" borderId="3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0" fontId="2" fillId="0" borderId="7" xfId="0" applyFont="1" applyBorder="1" applyAlignment="1">
      <alignment horizontal="center"/>
    </xf>
    <xf numFmtId="43" fontId="2" fillId="0" borderId="9" xfId="1" applyFont="1" applyBorder="1"/>
    <xf numFmtId="0" fontId="2" fillId="0" borderId="8" xfId="0" applyFont="1" applyBorder="1"/>
    <xf numFmtId="0" fontId="2" fillId="0" borderId="0" xfId="0" applyFont="1"/>
    <xf numFmtId="187" fontId="2" fillId="0" borderId="0" xfId="1" applyNumberFormat="1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  <xf numFmtId="43" fontId="3" fillId="0" borderId="0" xfId="1" applyFont="1"/>
    <xf numFmtId="187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5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35BA-82BD-42C7-906F-AD12534083E7}">
  <dimension ref="A1:L39"/>
  <sheetViews>
    <sheetView view="pageBreakPreview" topLeftCell="A18" zoomScaleNormal="100" zoomScaleSheetLayoutView="100" workbookViewId="0">
      <selection activeCell="F42" sqref="F42"/>
    </sheetView>
  </sheetViews>
  <sheetFormatPr defaultRowHeight="21.75" x14ac:dyDescent="0.5"/>
  <cols>
    <col min="1" max="1" width="6.125" style="46" bestFit="1" customWidth="1"/>
    <col min="2" max="2" width="22.375" style="37" customWidth="1"/>
    <col min="3" max="4" width="14" style="47" customWidth="1"/>
    <col min="5" max="5" width="10" style="37" bestFit="1" customWidth="1"/>
    <col min="6" max="6" width="19.625" style="37" customWidth="1"/>
    <col min="7" max="7" width="19.25" style="37" customWidth="1"/>
    <col min="8" max="8" width="13.75" style="37" customWidth="1"/>
    <col min="9" max="9" width="13.625" style="37" customWidth="1"/>
    <col min="10" max="10" width="0" style="37" hidden="1" customWidth="1"/>
    <col min="11" max="11" width="14.875" style="37" hidden="1" customWidth="1"/>
    <col min="12" max="16384" width="9" style="37"/>
  </cols>
  <sheetData>
    <row r="1" spans="1:12" x14ac:dyDescent="0.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12" x14ac:dyDescent="0.5">
      <c r="A2" s="32" t="s">
        <v>44</v>
      </c>
      <c r="B2" s="32"/>
      <c r="C2" s="32"/>
      <c r="D2" s="32"/>
      <c r="E2" s="32"/>
      <c r="F2" s="32"/>
      <c r="G2" s="32"/>
      <c r="H2" s="32"/>
      <c r="I2" s="32"/>
    </row>
    <row r="3" spans="1:12" ht="93" customHeight="1" x14ac:dyDescent="0.5">
      <c r="A3" s="38" t="s">
        <v>1</v>
      </c>
      <c r="B3" s="38" t="s">
        <v>2</v>
      </c>
      <c r="C3" s="39" t="s">
        <v>18</v>
      </c>
      <c r="D3" s="39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10</v>
      </c>
      <c r="J3" s="40"/>
      <c r="K3" s="40"/>
      <c r="L3" s="40"/>
    </row>
    <row r="4" spans="1:12" ht="93" customHeight="1" x14ac:dyDescent="0.5">
      <c r="A4" s="41">
        <v>1</v>
      </c>
      <c r="B4" s="42" t="s">
        <v>45</v>
      </c>
      <c r="C4" s="43">
        <v>2160</v>
      </c>
      <c r="D4" s="43">
        <v>2160</v>
      </c>
      <c r="E4" s="41" t="s">
        <v>9</v>
      </c>
      <c r="F4" s="42" t="s">
        <v>49</v>
      </c>
      <c r="G4" s="42" t="str">
        <f t="shared" ref="G4:G16" si="0">F4</f>
        <v>เพชรราชันย์                 2,160.00 บาท</v>
      </c>
      <c r="H4" s="42" t="s">
        <v>8</v>
      </c>
      <c r="I4" s="42" t="s">
        <v>46</v>
      </c>
    </row>
    <row r="5" spans="1:12" ht="93" customHeight="1" x14ac:dyDescent="0.5">
      <c r="A5" s="41">
        <v>2</v>
      </c>
      <c r="B5" s="42" t="s">
        <v>47</v>
      </c>
      <c r="C5" s="43">
        <v>4000</v>
      </c>
      <c r="D5" s="43">
        <v>4000</v>
      </c>
      <c r="E5" s="41" t="s">
        <v>9</v>
      </c>
      <c r="F5" s="42" t="s">
        <v>48</v>
      </c>
      <c r="G5" s="42" t="str">
        <f t="shared" si="0"/>
        <v xml:space="preserve">   นายเสกสันต์  นาเมืองรักษ์   4,000.00 บาท</v>
      </c>
      <c r="H5" s="42" t="s">
        <v>8</v>
      </c>
      <c r="I5" s="42" t="s">
        <v>50</v>
      </c>
    </row>
    <row r="6" spans="1:12" ht="93" customHeight="1" x14ac:dyDescent="0.5">
      <c r="A6" s="41">
        <v>3</v>
      </c>
      <c r="B6" s="42" t="s">
        <v>51</v>
      </c>
      <c r="C6" s="43">
        <v>7700</v>
      </c>
      <c r="D6" s="43">
        <v>7700</v>
      </c>
      <c r="E6" s="41" t="s">
        <v>9</v>
      </c>
      <c r="F6" s="42" t="s">
        <v>52</v>
      </c>
      <c r="G6" s="42" t="str">
        <f t="shared" si="0"/>
        <v>เพชรราชันย์                 7,700.00 บาท</v>
      </c>
      <c r="H6" s="42" t="s">
        <v>8</v>
      </c>
      <c r="I6" s="42" t="s">
        <v>53</v>
      </c>
    </row>
    <row r="7" spans="1:12" ht="93" customHeight="1" x14ac:dyDescent="0.5">
      <c r="A7" s="41">
        <v>4</v>
      </c>
      <c r="B7" s="42" t="s">
        <v>56</v>
      </c>
      <c r="C7" s="43">
        <v>1814.72</v>
      </c>
      <c r="D7" s="43">
        <v>1814.72</v>
      </c>
      <c r="E7" s="41" t="s">
        <v>9</v>
      </c>
      <c r="F7" s="42" t="s">
        <v>54</v>
      </c>
      <c r="G7" s="42" t="str">
        <f t="shared" si="0"/>
        <v>บจ.คิงส์ยนต์                 1,814.72  บาท</v>
      </c>
      <c r="H7" s="42" t="s">
        <v>8</v>
      </c>
      <c r="I7" s="42" t="s">
        <v>55</v>
      </c>
    </row>
    <row r="8" spans="1:12" ht="93" customHeight="1" x14ac:dyDescent="0.5">
      <c r="A8" s="41">
        <v>5</v>
      </c>
      <c r="B8" s="42" t="s">
        <v>57</v>
      </c>
      <c r="C8" s="43">
        <v>6455.86</v>
      </c>
      <c r="D8" s="43">
        <v>6455.86</v>
      </c>
      <c r="E8" s="41" t="s">
        <v>9</v>
      </c>
      <c r="F8" s="42" t="s">
        <v>73</v>
      </c>
      <c r="G8" s="42" t="str">
        <f t="shared" si="0"/>
        <v>บจ.โตโยต้า ทองรวยสีมา       6,455.86 บาท</v>
      </c>
      <c r="H8" s="42" t="s">
        <v>8</v>
      </c>
      <c r="I8" s="42" t="s">
        <v>58</v>
      </c>
    </row>
    <row r="9" spans="1:12" ht="93" customHeight="1" x14ac:dyDescent="0.5">
      <c r="A9" s="41">
        <v>6</v>
      </c>
      <c r="B9" s="44" t="s">
        <v>59</v>
      </c>
      <c r="C9" s="43">
        <v>7500</v>
      </c>
      <c r="D9" s="43">
        <v>7500</v>
      </c>
      <c r="E9" s="41" t="s">
        <v>9</v>
      </c>
      <c r="F9" s="42" t="s">
        <v>12</v>
      </c>
      <c r="G9" s="42" t="str">
        <f t="shared" si="0"/>
        <v>นายชนะพงศ์  สอนกลาง    7,500.00 บาท</v>
      </c>
      <c r="H9" s="42" t="s">
        <v>8</v>
      </c>
      <c r="I9" s="42" t="s">
        <v>60</v>
      </c>
    </row>
    <row r="10" spans="1:12" ht="93" customHeight="1" x14ac:dyDescent="0.5">
      <c r="A10" s="41">
        <v>7</v>
      </c>
      <c r="B10" s="44" t="s">
        <v>59</v>
      </c>
      <c r="C10" s="43">
        <v>7500</v>
      </c>
      <c r="D10" s="43">
        <v>7500</v>
      </c>
      <c r="E10" s="41" t="s">
        <v>9</v>
      </c>
      <c r="F10" s="42" t="s">
        <v>13</v>
      </c>
      <c r="G10" s="42" t="str">
        <f t="shared" si="0"/>
        <v>นายบุญถม  โพธิ์ชัยเลิศ  7,500.00 บาท</v>
      </c>
      <c r="H10" s="42" t="s">
        <v>8</v>
      </c>
      <c r="I10" s="42" t="s">
        <v>61</v>
      </c>
    </row>
    <row r="11" spans="1:12" ht="93" customHeight="1" x14ac:dyDescent="0.5">
      <c r="A11" s="41">
        <v>8</v>
      </c>
      <c r="B11" s="44" t="s">
        <v>59</v>
      </c>
      <c r="C11" s="43">
        <v>7500</v>
      </c>
      <c r="D11" s="43">
        <v>7500</v>
      </c>
      <c r="E11" s="41" t="s">
        <v>9</v>
      </c>
      <c r="F11" s="42" t="s">
        <v>16</v>
      </c>
      <c r="G11" s="42" t="str">
        <f t="shared" si="0"/>
        <v>นายฉลอง  มั่นคง            7,500.00 บาท</v>
      </c>
      <c r="H11" s="42" t="s">
        <v>8</v>
      </c>
      <c r="I11" s="42" t="s">
        <v>62</v>
      </c>
    </row>
    <row r="12" spans="1:12" ht="93" customHeight="1" x14ac:dyDescent="0.5">
      <c r="A12" s="41">
        <v>9</v>
      </c>
      <c r="B12" s="42" t="s">
        <v>63</v>
      </c>
      <c r="C12" s="43">
        <v>7500</v>
      </c>
      <c r="D12" s="43">
        <v>7500</v>
      </c>
      <c r="E12" s="41" t="s">
        <v>9</v>
      </c>
      <c r="F12" s="42" t="s">
        <v>11</v>
      </c>
      <c r="G12" s="42" t="str">
        <f t="shared" si="0"/>
        <v>นายสำราญ  จันทาสูงเนิน  7,500.00 บาท</v>
      </c>
      <c r="H12" s="42" t="s">
        <v>8</v>
      </c>
      <c r="I12" s="42" t="s">
        <v>64</v>
      </c>
    </row>
    <row r="13" spans="1:12" ht="93" customHeight="1" x14ac:dyDescent="0.5">
      <c r="A13" s="41">
        <v>10</v>
      </c>
      <c r="B13" s="42" t="s">
        <v>65</v>
      </c>
      <c r="C13" s="43">
        <v>6000</v>
      </c>
      <c r="D13" s="43">
        <v>6000</v>
      </c>
      <c r="E13" s="41" t="s">
        <v>9</v>
      </c>
      <c r="F13" s="42" t="s">
        <v>17</v>
      </c>
      <c r="G13" s="42" t="str">
        <f t="shared" si="0"/>
        <v>นายสมรส  ทุมมา                    6,000.00 บาท</v>
      </c>
      <c r="H13" s="42" t="s">
        <v>8</v>
      </c>
      <c r="I13" s="42" t="s">
        <v>66</v>
      </c>
    </row>
    <row r="14" spans="1:12" ht="93" customHeight="1" x14ac:dyDescent="0.5">
      <c r="A14" s="41">
        <v>11</v>
      </c>
      <c r="B14" s="42" t="s">
        <v>67</v>
      </c>
      <c r="C14" s="43">
        <v>8000</v>
      </c>
      <c r="D14" s="43">
        <v>8000</v>
      </c>
      <c r="E14" s="41" t="s">
        <v>9</v>
      </c>
      <c r="F14" s="42" t="s">
        <v>14</v>
      </c>
      <c r="G14" s="42" t="str">
        <f t="shared" si="0"/>
        <v>นางบรรจง  สัตยโส        8,000.00 บาท</v>
      </c>
      <c r="H14" s="42" t="s">
        <v>8</v>
      </c>
      <c r="I14" s="42" t="s">
        <v>68</v>
      </c>
    </row>
    <row r="15" spans="1:12" ht="93" customHeight="1" x14ac:dyDescent="0.5">
      <c r="A15" s="41">
        <v>12</v>
      </c>
      <c r="B15" s="42" t="s">
        <v>67</v>
      </c>
      <c r="C15" s="43">
        <v>8000</v>
      </c>
      <c r="D15" s="43">
        <v>8000</v>
      </c>
      <c r="E15" s="41" t="s">
        <v>9</v>
      </c>
      <c r="F15" s="42" t="s">
        <v>15</v>
      </c>
      <c r="G15" s="42" t="str">
        <f t="shared" si="0"/>
        <v>นางสาวนิตยา  ดงสา      8,000.00 บาท</v>
      </c>
      <c r="H15" s="42" t="s">
        <v>8</v>
      </c>
      <c r="I15" s="42" t="s">
        <v>69</v>
      </c>
    </row>
    <row r="16" spans="1:12" ht="93" customHeight="1" x14ac:dyDescent="0.5">
      <c r="A16" s="41">
        <v>13</v>
      </c>
      <c r="B16" s="42" t="s">
        <v>70</v>
      </c>
      <c r="C16" s="43">
        <v>11206.5</v>
      </c>
      <c r="D16" s="43">
        <v>11206.5</v>
      </c>
      <c r="E16" s="41" t="s">
        <v>9</v>
      </c>
      <c r="F16" s="42" t="s">
        <v>71</v>
      </c>
      <c r="G16" s="42" t="str">
        <f t="shared" si="0"/>
        <v xml:space="preserve"> ปั้มรวงทอง                      11,206.50 บาท</v>
      </c>
      <c r="H16" s="42" t="s">
        <v>8</v>
      </c>
      <c r="I16" s="42" t="s">
        <v>72</v>
      </c>
    </row>
    <row r="27" hidden="1" x14ac:dyDescent="0.5"/>
    <row r="28" hidden="1" x14ac:dyDescent="0.5"/>
    <row r="29" hidden="1" x14ac:dyDescent="0.5"/>
    <row r="30" hidden="1" x14ac:dyDescent="0.5"/>
    <row r="31" hidden="1" x14ac:dyDescent="0.5"/>
    <row r="32" hidden="1" x14ac:dyDescent="0.5"/>
    <row r="33" spans="3:11" hidden="1" x14ac:dyDescent="0.5">
      <c r="C33" s="47">
        <f>SUM(C4:C31)</f>
        <v>85337.08</v>
      </c>
      <c r="D33" s="47">
        <f>SUM(D4:D31)</f>
        <v>85337.08</v>
      </c>
      <c r="F33" s="47">
        <f>9545+9217+8444+10452+1700+7500+7500+7500+7500+6000+8000+8000+7221.5+4042000</f>
        <v>4140579.5</v>
      </c>
      <c r="G33" s="45">
        <f>D33-F33</f>
        <v>-4055242.42</v>
      </c>
      <c r="K33" s="47">
        <f>SUM(K17:K32)</f>
        <v>0</v>
      </c>
    </row>
    <row r="39" spans="3:11" hidden="1" x14ac:dyDescent="0.5">
      <c r="C39" s="47">
        <f>SUM(C4:C16)</f>
        <v>85337.08</v>
      </c>
      <c r="D39" s="47">
        <f>SUM(D4:D16)</f>
        <v>85337.08</v>
      </c>
      <c r="F39" s="47">
        <f>2160+4000+7700+1814.72+6455.86+7500+7500+7500+7500+6000+8000+8000+11206.5</f>
        <v>85337.08</v>
      </c>
    </row>
  </sheetData>
  <mergeCells count="2">
    <mergeCell ref="A1:I1"/>
    <mergeCell ref="A2:I2"/>
  </mergeCells>
  <pageMargins left="0.39370078740157483" right="0.1968503937007874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688D-7EAF-419E-B5F7-AF59B5F88DE8}">
  <dimension ref="A1:I20"/>
  <sheetViews>
    <sheetView tabSelected="1" view="pageBreakPreview" zoomScaleNormal="100" zoomScaleSheetLayoutView="100" workbookViewId="0">
      <selection activeCell="H15" sqref="H15"/>
    </sheetView>
  </sheetViews>
  <sheetFormatPr defaultRowHeight="20.25" x14ac:dyDescent="0.35"/>
  <cols>
    <col min="1" max="1" width="6.5" style="25" bestFit="1" customWidth="1"/>
    <col min="2" max="2" width="30.75" style="2" customWidth="1"/>
    <col min="3" max="3" width="12.25" style="27" bestFit="1" customWidth="1"/>
    <col min="4" max="4" width="17.375" style="26" bestFit="1" customWidth="1"/>
    <col min="5" max="5" width="14" style="26" customWidth="1"/>
    <col min="6" max="6" width="22.375" style="26" bestFit="1" customWidth="1"/>
    <col min="7" max="7" width="14" style="2" customWidth="1"/>
    <col min="8" max="8" width="11.25" style="26" bestFit="1" customWidth="1"/>
    <col min="9" max="9" width="3.75" style="2" bestFit="1" customWidth="1"/>
    <col min="10" max="16384" width="9" style="2"/>
  </cols>
  <sheetData>
    <row r="1" spans="1:9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x14ac:dyDescent="0.35">
      <c r="A2" s="33" t="s">
        <v>74</v>
      </c>
      <c r="B2" s="33"/>
      <c r="C2" s="33"/>
      <c r="D2" s="33"/>
      <c r="E2" s="33"/>
      <c r="F2" s="33"/>
      <c r="G2" s="33"/>
      <c r="H2" s="33"/>
      <c r="I2" s="33"/>
    </row>
    <row r="3" spans="1:9" x14ac:dyDescent="0.35">
      <c r="A3" s="3" t="s">
        <v>1</v>
      </c>
      <c r="B3" s="3" t="s">
        <v>19</v>
      </c>
      <c r="C3" s="4" t="s">
        <v>20</v>
      </c>
      <c r="D3" s="5" t="s">
        <v>21</v>
      </c>
      <c r="E3" s="5" t="s">
        <v>22</v>
      </c>
      <c r="F3" s="5" t="s">
        <v>23</v>
      </c>
      <c r="G3" s="34" t="s">
        <v>24</v>
      </c>
      <c r="H3" s="34"/>
      <c r="I3" s="34"/>
    </row>
    <row r="4" spans="1:9" x14ac:dyDescent="0.35">
      <c r="A4" s="6">
        <v>1</v>
      </c>
      <c r="B4" s="7" t="s">
        <v>25</v>
      </c>
      <c r="C4" s="8"/>
      <c r="D4" s="9"/>
      <c r="E4" s="9"/>
      <c r="F4" s="9"/>
      <c r="G4" s="10"/>
      <c r="H4" s="11"/>
      <c r="I4" s="12"/>
    </row>
    <row r="5" spans="1:9" x14ac:dyDescent="0.35">
      <c r="A5" s="6"/>
      <c r="B5" s="7" t="s">
        <v>26</v>
      </c>
      <c r="C5" s="8"/>
      <c r="D5" s="9"/>
      <c r="E5" s="9"/>
      <c r="F5" s="9"/>
      <c r="G5" s="10"/>
      <c r="H5" s="13"/>
      <c r="I5" s="12"/>
    </row>
    <row r="6" spans="1:9" x14ac:dyDescent="0.35">
      <c r="A6" s="6"/>
      <c r="B6" s="7" t="s">
        <v>27</v>
      </c>
      <c r="C6" s="14"/>
      <c r="D6" s="9"/>
      <c r="E6" s="9"/>
      <c r="F6" s="9"/>
      <c r="G6" s="10"/>
      <c r="H6" s="13"/>
      <c r="I6" s="12"/>
    </row>
    <row r="7" spans="1:9" x14ac:dyDescent="0.35">
      <c r="A7" s="6"/>
      <c r="B7" s="7" t="s">
        <v>28</v>
      </c>
      <c r="C7" s="8"/>
      <c r="D7" s="9"/>
      <c r="E7" s="9"/>
      <c r="F7" s="9"/>
      <c r="G7" s="10"/>
      <c r="H7" s="13"/>
      <c r="I7" s="12"/>
    </row>
    <row r="8" spans="1:9" x14ac:dyDescent="0.35">
      <c r="A8" s="6">
        <v>2</v>
      </c>
      <c r="B8" s="7" t="s">
        <v>29</v>
      </c>
      <c r="C8" s="8"/>
      <c r="D8" s="9"/>
      <c r="E8" s="9"/>
      <c r="F8" s="9"/>
      <c r="G8" s="10"/>
      <c r="H8" s="13"/>
      <c r="I8" s="12"/>
    </row>
    <row r="9" spans="1:9" x14ac:dyDescent="0.35">
      <c r="A9" s="6">
        <v>3</v>
      </c>
      <c r="B9" s="7" t="s">
        <v>30</v>
      </c>
      <c r="C9" s="14">
        <v>13</v>
      </c>
      <c r="D9" s="9">
        <f>สรุปผล!C39</f>
        <v>85337.08</v>
      </c>
      <c r="E9" s="9">
        <f>สรุปผล!D39</f>
        <v>85337.08</v>
      </c>
      <c r="F9" s="9">
        <f>สรุปผล!F39</f>
        <v>85337.08</v>
      </c>
      <c r="G9" s="15" t="s">
        <v>31</v>
      </c>
      <c r="H9" s="13">
        <f>E9-F9</f>
        <v>0</v>
      </c>
      <c r="I9" s="16" t="s">
        <v>32</v>
      </c>
    </row>
    <row r="10" spans="1:9" x14ac:dyDescent="0.35">
      <c r="A10" s="35" t="s">
        <v>33</v>
      </c>
      <c r="B10" s="36"/>
      <c r="C10" s="17">
        <f>SUM(C5:C9)</f>
        <v>13</v>
      </c>
      <c r="D10" s="18">
        <f>SUM(D5:D9)</f>
        <v>85337.08</v>
      </c>
      <c r="E10" s="18">
        <f>SUM(E5:E9)</f>
        <v>85337.08</v>
      </c>
      <c r="F10" s="18">
        <f>SUM(F5:F9)</f>
        <v>85337.08</v>
      </c>
      <c r="G10" s="19" t="s">
        <v>31</v>
      </c>
      <c r="H10" s="20">
        <f>SUM(H5:H9)</f>
        <v>0</v>
      </c>
      <c r="I10" s="21" t="s">
        <v>32</v>
      </c>
    </row>
    <row r="11" spans="1:9" x14ac:dyDescent="0.35">
      <c r="A11" s="1"/>
      <c r="B11" s="22"/>
      <c r="C11" s="23"/>
      <c r="D11" s="24"/>
      <c r="E11" s="24"/>
      <c r="F11" s="24"/>
      <c r="G11" s="22"/>
      <c r="H11" s="24"/>
    </row>
    <row r="12" spans="1:9" x14ac:dyDescent="0.35">
      <c r="B12" s="31" t="s">
        <v>75</v>
      </c>
      <c r="C12" s="31"/>
      <c r="D12" s="31"/>
      <c r="E12" s="31"/>
    </row>
    <row r="13" spans="1:9" x14ac:dyDescent="0.35">
      <c r="B13" s="31" t="s">
        <v>34</v>
      </c>
      <c r="C13" s="31"/>
      <c r="D13" s="31"/>
      <c r="E13" s="31"/>
    </row>
    <row r="14" spans="1:9" x14ac:dyDescent="0.35">
      <c r="B14" s="31" t="s">
        <v>35</v>
      </c>
      <c r="C14" s="31"/>
      <c r="D14" s="31"/>
      <c r="E14" s="31"/>
    </row>
    <row r="17" spans="1:8" x14ac:dyDescent="0.35">
      <c r="A17" s="28" t="s">
        <v>36</v>
      </c>
      <c r="B17" s="28"/>
      <c r="C17" s="29" t="s">
        <v>36</v>
      </c>
      <c r="D17" s="29"/>
      <c r="E17" s="29"/>
      <c r="F17" s="30" t="s">
        <v>36</v>
      </c>
      <c r="G17" s="30"/>
      <c r="H17" s="30"/>
    </row>
    <row r="18" spans="1:8" x14ac:dyDescent="0.35">
      <c r="A18" s="28" t="s">
        <v>37</v>
      </c>
      <c r="B18" s="28"/>
      <c r="C18" s="29" t="s">
        <v>38</v>
      </c>
      <c r="D18" s="29"/>
      <c r="E18" s="29"/>
      <c r="F18" s="30" t="s">
        <v>39</v>
      </c>
      <c r="G18" s="30"/>
      <c r="H18" s="30"/>
    </row>
    <row r="19" spans="1:8" x14ac:dyDescent="0.35">
      <c r="A19" s="28" t="s">
        <v>40</v>
      </c>
      <c r="B19" s="28"/>
      <c r="C19" s="29" t="s">
        <v>41</v>
      </c>
      <c r="D19" s="29"/>
      <c r="E19" s="29"/>
      <c r="F19" s="30" t="s">
        <v>42</v>
      </c>
      <c r="G19" s="30"/>
      <c r="H19" s="30"/>
    </row>
    <row r="20" spans="1:8" x14ac:dyDescent="0.35">
      <c r="A20" s="28" t="s">
        <v>43</v>
      </c>
      <c r="B20" s="28"/>
      <c r="F20" s="30"/>
      <c r="G20" s="30"/>
      <c r="H20" s="30"/>
    </row>
  </sheetData>
  <mergeCells count="18">
    <mergeCell ref="B13:E13"/>
    <mergeCell ref="A1:I1"/>
    <mergeCell ref="A2:I2"/>
    <mergeCell ref="G3:I3"/>
    <mergeCell ref="A10:B10"/>
    <mergeCell ref="B12:E12"/>
    <mergeCell ref="B14:E14"/>
    <mergeCell ref="A17:B17"/>
    <mergeCell ref="C17:E17"/>
    <mergeCell ref="F17:H17"/>
    <mergeCell ref="A18:B18"/>
    <mergeCell ref="C18:E18"/>
    <mergeCell ref="F18:H18"/>
    <mergeCell ref="A19:B19"/>
    <mergeCell ref="C19:E19"/>
    <mergeCell ref="F19:H19"/>
    <mergeCell ref="A20:B20"/>
    <mergeCell ref="F20:H2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2026-04-23T03:48:20Z</cp:lastPrinted>
  <dcterms:created xsi:type="dcterms:W3CDTF">2025-05-02T04:00:59Z</dcterms:created>
  <dcterms:modified xsi:type="dcterms:W3CDTF">2026-06-16T06:40:16Z</dcterms:modified>
</cp:coreProperties>
</file>